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Модель" sheetId="1" state="visible" r:id="rId3"/>
    <sheet name="Проверка деления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<sst xmlns="http://schemas.openxmlformats.org/spreadsheetml/2006/main" count="50" uniqueCount="43">
  <si>
    <t xml:space="preserve">Финансовая модель учебной студии «Кадр» — один месяц</t>
  </si>
  <si>
    <t xml:space="preserve">Учебная модель, не прогноз реального бизнеса. Налоги и инвестиции не учитываются (см. примечания ниже).</t>
  </si>
  <si>
    <t xml:space="preserve">ИСХОДНЫЕ ДАННЫЕ — меняйте жёлтые ячейки</t>
  </si>
  <si>
    <t xml:space="preserve">Цена заказа, ₽</t>
  </si>
  <si>
    <t xml:space="preserve">Переменные затраты на заказ, ₽</t>
  </si>
  <si>
    <t xml:space="preserve">Постоянные затраты в месяц, ₽</t>
  </si>
  <si>
    <t xml:space="preserve">Маржинальный доход на заказ, ₽</t>
  </si>
  <si>
    <t xml:space="preserve">СЦЕНАРИИ — количество заказов за месяц (жёлтые ячейки)</t>
  </si>
  <si>
    <t xml:space="preserve">Показатель</t>
  </si>
  <si>
    <t xml:space="preserve">Сценарий 1</t>
  </si>
  <si>
    <t xml:space="preserve">Сценарий 2</t>
  </si>
  <si>
    <t xml:space="preserve">Сценарий 3</t>
  </si>
  <si>
    <t xml:space="preserve">Количество заказов за месяц</t>
  </si>
  <si>
    <t xml:space="preserve">Выручка, ₽</t>
  </si>
  <si>
    <t xml:space="preserve">Переменные затраты, ₽</t>
  </si>
  <si>
    <t xml:space="preserve">Маржинальный доход, ₽</t>
  </si>
  <si>
    <t xml:space="preserve">Постоянные затраты, ₽</t>
  </si>
  <si>
    <t xml:space="preserve">Результат после постоянных затрат, ₽</t>
  </si>
  <si>
    <t xml:space="preserve">Безубыточность достигнута?</t>
  </si>
  <si>
    <t xml:space="preserve">Маржинальность (МД / выручка)</t>
  </si>
  <si>
    <t xml:space="preserve">ТОЧКА БЕЗУБЫТОЧНОСТИ</t>
  </si>
  <si>
    <t xml:space="preserve">Точка безубыточности, заказов (точно)</t>
  </si>
  <si>
    <t xml:space="preserve">Точка безубыточности, целых заказов</t>
  </si>
  <si>
    <t xml:space="preserve">Выручка в точке безубыточности, ₽</t>
  </si>
  <si>
    <t xml:space="preserve">Проверка: результат при этом объёме, ₽</t>
  </si>
  <si>
    <t xml:space="preserve">Проверка: результат не меньше нуля</t>
  </si>
  <si>
    <t xml:space="preserve">Примечания:</t>
  </si>
  <si>
    <t xml:space="preserve">1. Налоги не учитываются — результат показан до налогообложения.</t>
  </si>
  <si>
    <t xml:space="preserve">2. Инвестиции (оборудование, ремонт, техника) не учитываются — только текущие расходы месяца.</t>
  </si>
  <si>
    <t xml:space="preserve">3. Все числа, кроме жёлтых ячеек, считаются формулами: меняете цену, затраты или количество заказов — таблица пересчитывается.</t>
  </si>
  <si>
    <t xml:space="preserve">4. Точка безубыточности округляется вверх до целого заказа: неполный заказ выручку не приносит.</t>
  </si>
  <si>
    <t xml:space="preserve">5. Количество заказов — исходные данные сценария, а не план продаж: модель показывает, сколько нужно, чтобы покрыть расходы.</t>
  </si>
  <si>
    <t xml:space="preserve">6. Учебная модель для разбора экономики студии, не прогноз реального бизнеса.</t>
  </si>
  <si>
    <t xml:space="preserve">Проверка краевого случая: цена заказа равна переменным затратам</t>
  </si>
  <si>
    <t xml:space="preserve">Подставьте цену, равную переменным затратам. Делений на ноль и ошибок #ДЕЛ/0! быть не должно — формула возвращает текст.</t>
  </si>
  <si>
    <t xml:space="preserve">Цена заказа в проверке, ₽</t>
  </si>
  <si>
    <t xml:space="preserve">Результат при 12 заказах, ₽</t>
  </si>
  <si>
    <t xml:space="preserve">Результат при 5 заказах, ₽</t>
  </si>
  <si>
    <t xml:space="preserve">Статус проверки</t>
  </si>
  <si>
    <t xml:space="preserve">Что проверяем: если цена заказа равна переменным затратам, маржинальный доход на заказ равен нулю,</t>
  </si>
  <si>
    <t xml:space="preserve">и деление постоянных затрат на ноль дало бы #ДЕЛ/0!. В модели стоит условие IF(margin&gt;0; …; «текст»),</t>
  </si>
  <si>
    <t xml:space="preserve">поэтому «точка безубыточности» показывает словами, что при таком соотношении её нет.</t>
  </si>
  <si>
    <t xml:space="preserve">Если цена окажется ниже переменных затрат — результат тот же: точка безубыточности недостижима.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</si>
</sst>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&quot; ₽&quot;"/>
    <numFmt numFmtId="166" formatCode="#,##0"/>
    <numFmt numFmtId="167" formatCode="0.0%"/>
    <numFmt numFmtId="168" formatCode="#,##0.0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2933"/>
      <name val="Cambria"/>
      <family val="0"/>
      <charset val="1"/>
    </font>
    <font>
      <i val="true"/>
      <sz val="11"/>
      <color rgb="FF595959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name val="Cambria"/>
      <family val="0"/>
      <charset val="1"/>
    </font>
    <font>
      <sz val="9"/>
      <color rgb="FF595959"/>
      <name val="Cambria"/>
      <family val="0"/>
      <charset val="1"/>
    </font>
    <font>
      <b val="true"/>
      <sz val="13"/>
      <color rgb="FF1F2933"/>
      <name val="Cambria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2933"/>
        <bgColor rgb="FF333300"/>
      </patternFill>
    </fill>
    <fill>
      <patternFill patternType="solid">
        <fgColor rgb="FFFFF2CC"/>
        <bgColor rgb="FFE2EFDA"/>
      </patternFill>
    </fill>
    <fill>
      <patternFill patternType="solid">
        <fgColor rgb="FFDCE9F5"/>
        <bgColor rgb="FFE2EFDA"/>
      </patternFill>
    </fill>
    <fill>
      <patternFill patternType="solid">
        <fgColor rgb="FF3E4C59"/>
        <bgColor rgb="FF595959"/>
      </patternFill>
    </fill>
    <fill>
      <patternFill patternType="solid">
        <fgColor rgb="FFE2EFDA"/>
        <bgColor rgb="FFDCE9F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7BF"/>
      </left>
      <right style="thin">
        <color rgb="FFB0B7BF"/>
      </right>
      <top style="thin">
        <color rgb="FFB0B7BF"/>
      </top>
      <bottom style="thin">
        <color rgb="FFB0B7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7BF"/>
      <rgbColor rgb="FF808080"/>
      <rgbColor rgb="FF9999FF"/>
      <rgbColor rgb="FF993366"/>
      <rgbColor rgb="FFFFF2CC"/>
      <rgbColor rgb="FFDCE9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E4C59"/>
      <rgbColor rgb="FF1F29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4" min="2" style="0" width="26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4" customFormat="false" ht="15" hidden="false" customHeight="false" outlineLevel="0" collapsed="false">
      <c r="A4" s="3" t="s">
        <v>2</v>
      </c>
      <c r="B4" s="3"/>
    </row>
    <row r="5" customFormat="false" ht="15" hidden="false" customHeight="false" outlineLevel="0" collapsed="false">
      <c r="A5" s="4" t="s">
        <v>3</v>
      </c>
      <c r="B5" s="5" t="n">
        <v>18000</v>
      </c>
    </row>
    <row r="6" customFormat="false" ht="15" hidden="false" customHeight="false" outlineLevel="0" collapsed="false">
      <c r="A6" s="4" t="s">
        <v>4</v>
      </c>
      <c r="B6" s="5" t="n">
        <v>6000</v>
      </c>
    </row>
    <row r="7" customFormat="false" ht="15" hidden="false" customHeight="false" outlineLevel="0" collapsed="false">
      <c r="A7" s="4" t="s">
        <v>5</v>
      </c>
      <c r="B7" s="5" t="n">
        <v>90000</v>
      </c>
    </row>
    <row r="8" customFormat="false" ht="15" hidden="false" customHeight="false" outlineLevel="0" collapsed="false">
      <c r="A8" s="6" t="s">
        <v>6</v>
      </c>
      <c r="B8" s="7" t="n">
        <f aca="false">B5-B6</f>
        <v>12000</v>
      </c>
    </row>
    <row r="10" customFormat="false" ht="15" hidden="false" customHeight="false" outlineLevel="0" collapsed="false">
      <c r="A10" s="3" t="s">
        <v>7</v>
      </c>
      <c r="B10" s="3"/>
      <c r="C10" s="3"/>
      <c r="D10" s="3"/>
    </row>
    <row r="11" customFormat="false" ht="15" hidden="false" customHeight="false" outlineLevel="0" collapsed="false">
      <c r="A11" s="8" t="s">
        <v>8</v>
      </c>
      <c r="B11" s="8" t="s">
        <v>9</v>
      </c>
      <c r="C11" s="8" t="s">
        <v>10</v>
      </c>
      <c r="D11" s="8" t="s">
        <v>11</v>
      </c>
    </row>
    <row r="12" customFormat="false" ht="15" hidden="false" customHeight="false" outlineLevel="0" collapsed="false">
      <c r="A12" s="0" t="s">
        <v>12</v>
      </c>
      <c r="B12" s="9" t="n">
        <v>5</v>
      </c>
      <c r="C12" s="9" t="n">
        <v>8</v>
      </c>
      <c r="D12" s="9" t="n">
        <v>12</v>
      </c>
    </row>
    <row r="13" customFormat="false" ht="15" hidden="false" customHeight="false" outlineLevel="0" collapsed="false">
      <c r="A13" s="4" t="s">
        <v>13</v>
      </c>
      <c r="B13" s="10" t="n">
        <f aca="false">B12*$B$5</f>
        <v>90000</v>
      </c>
      <c r="C13" s="10" t="n">
        <f aca="false">C12*$B$5</f>
        <v>144000</v>
      </c>
      <c r="D13" s="10" t="n">
        <f aca="false">D12*$B$5</f>
        <v>216000</v>
      </c>
    </row>
    <row r="14" customFormat="false" ht="15" hidden="false" customHeight="false" outlineLevel="0" collapsed="false">
      <c r="A14" s="4" t="s">
        <v>14</v>
      </c>
      <c r="B14" s="10" t="n">
        <f aca="false">B12*$B$6</f>
        <v>30000</v>
      </c>
      <c r="C14" s="10" t="n">
        <f aca="false">C12*$B$6</f>
        <v>48000</v>
      </c>
      <c r="D14" s="10" t="n">
        <f aca="false">D12*$B$6</f>
        <v>72000</v>
      </c>
    </row>
    <row r="15" customFormat="false" ht="15" hidden="false" customHeight="false" outlineLevel="0" collapsed="false">
      <c r="A15" s="6" t="s">
        <v>15</v>
      </c>
      <c r="B15" s="11" t="n">
        <f aca="false">B13-B14</f>
        <v>60000</v>
      </c>
      <c r="C15" s="11" t="n">
        <f aca="false">C13-C14</f>
        <v>96000</v>
      </c>
      <c r="D15" s="11" t="n">
        <f aca="false">D13-D14</f>
        <v>144000</v>
      </c>
    </row>
    <row r="16" customFormat="false" ht="15" hidden="false" customHeight="false" outlineLevel="0" collapsed="false">
      <c r="A16" s="4" t="s">
        <v>16</v>
      </c>
      <c r="B16" s="10" t="n">
        <f aca="false">$B$7</f>
        <v>90000</v>
      </c>
      <c r="C16" s="10" t="n">
        <f aca="false">$B$7</f>
        <v>90000</v>
      </c>
      <c r="D16" s="10" t="n">
        <f aca="false">$B$7</f>
        <v>90000</v>
      </c>
    </row>
    <row r="17" customFormat="false" ht="15" hidden="false" customHeight="false" outlineLevel="0" collapsed="false">
      <c r="A17" s="12" t="s">
        <v>17</v>
      </c>
      <c r="B17" s="7" t="n">
        <f aca="false">B15-B16</f>
        <v>-30000</v>
      </c>
      <c r="C17" s="7" t="n">
        <f aca="false">C15-C16</f>
        <v>6000</v>
      </c>
      <c r="D17" s="7" t="n">
        <f aca="false">D15-D16</f>
        <v>54000</v>
      </c>
    </row>
    <row r="18" customFormat="false" ht="15" hidden="false" customHeight="false" outlineLevel="0" collapsed="false">
      <c r="A18" s="4" t="s">
        <v>18</v>
      </c>
      <c r="B18" s="4" t="str">
        <f aca="false">IF(B17&gt;=0,"да","нет (убыток)")</f>
        <v>нет (убыток)</v>
      </c>
      <c r="C18" s="4" t="str">
        <f aca="false">IF(C17&gt;=0,"да","нет (убыток)")</f>
        <v>да</v>
      </c>
      <c r="D18" s="4" t="str">
        <f aca="false">IF(D17&gt;=0,"да","нет (убыток)")</f>
        <v>да</v>
      </c>
    </row>
    <row r="19" customFormat="false" ht="15" hidden="false" customHeight="false" outlineLevel="0" collapsed="false">
      <c r="A19" s="4" t="s">
        <v>6</v>
      </c>
      <c r="B19" s="10" t="n">
        <f aca="false">IF(B12=0,"—",B15/B12)</f>
        <v>12000</v>
      </c>
      <c r="C19" s="10" t="n">
        <f aca="false">IF(C12=0,"—",C15/C12)</f>
        <v>12000</v>
      </c>
      <c r="D19" s="10" t="n">
        <f aca="false">IF(D12=0,"—",D15/D12)</f>
        <v>12000</v>
      </c>
    </row>
    <row r="20" customFormat="false" ht="15" hidden="false" customHeight="false" outlineLevel="0" collapsed="false">
      <c r="A20" s="4" t="s">
        <v>19</v>
      </c>
      <c r="B20" s="13" t="n">
        <f aca="false">IF(B13=0,"—",B15/B13)</f>
        <v>0.666666666666667</v>
      </c>
      <c r="C20" s="13" t="n">
        <f aca="false">IF(C13=0,"—",C15/C13)</f>
        <v>0.666666666666667</v>
      </c>
      <c r="D20" s="13" t="n">
        <f aca="false">IF(D13=0,"—",D15/D13)</f>
        <v>0.666666666666667</v>
      </c>
    </row>
    <row r="22" customFormat="false" ht="15" hidden="false" customHeight="false" outlineLevel="0" collapsed="false">
      <c r="A22" s="3" t="s">
        <v>20</v>
      </c>
      <c r="B22" s="3"/>
    </row>
    <row r="23" customFormat="false" ht="15" hidden="false" customHeight="false" outlineLevel="0" collapsed="false">
      <c r="A23" s="4" t="s">
        <v>6</v>
      </c>
      <c r="B23" s="10" t="n">
        <f aca="false">$B$5-$B$6</f>
        <v>12000</v>
      </c>
    </row>
    <row r="24" customFormat="false" ht="15" hidden="false" customHeight="false" outlineLevel="0" collapsed="false">
      <c r="A24" s="4" t="s">
        <v>21</v>
      </c>
      <c r="B24" s="14" t="n">
        <f aca="false">IF($B$23&gt;0,$B$7/$B$23,"Не определена: маржинальный доход на заказ равен нулю или отрицательный")</f>
        <v>7.5</v>
      </c>
    </row>
    <row r="25" customFormat="false" ht="15" hidden="false" customHeight="false" outlineLevel="0" collapsed="false">
      <c r="A25" s="4" t="s">
        <v>22</v>
      </c>
      <c r="B25" s="15" t="n">
        <f aca="false">IF($B$23&gt;0,ROUNDUP($B$7/$B$23,0),"Недостижима: цена не покрывает переменные затраты на заказ")</f>
        <v>8</v>
      </c>
    </row>
    <row r="26" customFormat="false" ht="15" hidden="false" customHeight="false" outlineLevel="0" collapsed="false">
      <c r="A26" s="4" t="s">
        <v>23</v>
      </c>
      <c r="B26" s="16" t="n">
        <f aca="false">IF($B$23&gt;0,$B$25*$B$5,"—")</f>
        <v>144000</v>
      </c>
    </row>
    <row r="27" customFormat="false" ht="15" hidden="false" customHeight="false" outlineLevel="0" collapsed="false">
      <c r="A27" s="4" t="s">
        <v>24</v>
      </c>
      <c r="B27" s="16" t="n">
        <f aca="false">IF($B$23&gt;0,$B$25*$B$23-$B$7,"—")</f>
        <v>6000</v>
      </c>
    </row>
    <row r="28" customFormat="false" ht="15" hidden="false" customHeight="false" outlineLevel="0" collapsed="false">
      <c r="A28" s="4" t="s">
        <v>25</v>
      </c>
      <c r="B28" s="17" t="str">
        <f aca="false">IF($B$23&gt;0,IF($B$27&gt;=0,"да","нет"),"не применимо")</f>
        <v>да</v>
      </c>
    </row>
    <row r="30" customFormat="false" ht="15" hidden="false" customHeight="false" outlineLevel="0" collapsed="false">
      <c r="A30" s="18" t="s">
        <v>26</v>
      </c>
      <c r="B30" s="18"/>
      <c r="C30" s="18"/>
      <c r="D30" s="18"/>
    </row>
    <row r="31" customFormat="false" ht="15" hidden="false" customHeight="false" outlineLevel="0" collapsed="false">
      <c r="A31" s="19" t="s">
        <v>27</v>
      </c>
      <c r="B31" s="19"/>
      <c r="C31" s="19"/>
      <c r="D31" s="19"/>
    </row>
    <row r="32" customFormat="false" ht="15" hidden="false" customHeight="false" outlineLevel="0" collapsed="false">
      <c r="A32" s="19" t="s">
        <v>28</v>
      </c>
      <c r="B32" s="19"/>
      <c r="C32" s="19"/>
      <c r="D32" s="19"/>
    </row>
    <row r="33" customFormat="false" ht="15" hidden="false" customHeight="false" outlineLevel="0" collapsed="false">
      <c r="A33" s="19" t="s">
        <v>29</v>
      </c>
      <c r="B33" s="19"/>
      <c r="C33" s="19"/>
      <c r="D33" s="19"/>
    </row>
    <row r="34" customFormat="false" ht="15" hidden="false" customHeight="false" outlineLevel="0" collapsed="false">
      <c r="A34" s="19" t="s">
        <v>30</v>
      </c>
      <c r="B34" s="19"/>
      <c r="C34" s="19"/>
      <c r="D34" s="19"/>
    </row>
    <row r="35" customFormat="false" ht="15" hidden="false" customHeight="false" outlineLevel="0" collapsed="false">
      <c r="A35" s="19" t="s">
        <v>31</v>
      </c>
      <c r="B35" s="19"/>
      <c r="C35" s="19"/>
      <c r="D35" s="19"/>
    </row>
    <row r="36" customFormat="false" ht="15" hidden="false" customHeight="false" outlineLevel="0" collapsed="false">
      <c r="A36" s="19" t="s">
        <v>32</v>
      </c>
      <c r="B36" s="19"/>
      <c r="C36" s="19"/>
      <c r="D36" s="19"/>
    </row>
  </sheetData>
  <mergeCells count="12">
    <mergeCell ref="A1:D1"/>
    <mergeCell ref="A2:D2"/>
    <mergeCell ref="A4:B4"/>
    <mergeCell ref="A10:D10"/>
    <mergeCell ref="A22:B22"/>
    <mergeCell ref="A30:D30"/>
    <mergeCell ref="A31:D31"/>
    <mergeCell ref="A32:D32"/>
    <mergeCell ref="A33:D33"/>
    <mergeCell ref="A34:D34"/>
    <mergeCell ref="A35:D35"/>
    <mergeCell ref="A36:D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52"/>
    <col collapsed="false" customWidth="true" hidden="false" outlineLevel="0" max="2" min="2" style="0" width="46"/>
  </cols>
  <sheetData>
    <row r="1" customFormat="false" ht="16.15" hidden="false" customHeight="false" outlineLevel="0" collapsed="false">
      <c r="A1" s="20" t="s">
        <v>33</v>
      </c>
      <c r="B1" s="20"/>
    </row>
    <row r="2" customFormat="false" ht="15" hidden="false" customHeight="false" outlineLevel="0" collapsed="false">
      <c r="A2" s="2" t="s">
        <v>34</v>
      </c>
      <c r="B2" s="2"/>
    </row>
    <row r="4" customFormat="false" ht="15" hidden="false" customHeight="false" outlineLevel="0" collapsed="false">
      <c r="A4" s="4" t="s">
        <v>35</v>
      </c>
      <c r="B4" s="21" t="n">
        <v>6000</v>
      </c>
    </row>
    <row r="5" customFormat="false" ht="15" hidden="false" customHeight="false" outlineLevel="0" collapsed="false">
      <c r="A5" s="4" t="s">
        <v>4</v>
      </c>
      <c r="B5" s="10" t="n">
        <f aca="false">Модель!$B$6</f>
        <v>6000</v>
      </c>
    </row>
    <row r="6" customFormat="false" ht="15" hidden="false" customHeight="false" outlineLevel="0" collapsed="false">
      <c r="A6" s="4" t="s">
        <v>5</v>
      </c>
      <c r="B6" s="10" t="n">
        <f aca="false">Модель!$B$7</f>
        <v>90000</v>
      </c>
    </row>
    <row r="7" customFormat="false" ht="15" hidden="false" customHeight="false" outlineLevel="0" collapsed="false">
      <c r="A7" s="4" t="s">
        <v>6</v>
      </c>
      <c r="B7" s="11" t="n">
        <f aca="false">B4-B5</f>
        <v>0</v>
      </c>
    </row>
    <row r="8" customFormat="false" ht="15" hidden="false" customHeight="false" outlineLevel="0" collapsed="false">
      <c r="A8" s="4" t="s">
        <v>21</v>
      </c>
      <c r="B8" s="22" t="str">
        <f aca="false">IF(B7&gt;0,B6/B7,"Не определена: маржинальный доход на заказ равен нулю")</f>
        <v>Не определена: маржинальный доход на заказ равен нулю</v>
      </c>
    </row>
    <row r="9" customFormat="false" ht="15" hidden="false" customHeight="false" outlineLevel="0" collapsed="false">
      <c r="A9" s="4" t="s">
        <v>22</v>
      </c>
      <c r="B9" s="23" t="str">
        <f aca="false">IF(B7&gt;0,ROUNDUP(B6/B7,0),"Недостижима: цена равна переменным затратам, каждая съёмка не приносит маржи")</f>
        <v>Недостижима: цена равна переменным затратам, каждая съёмка не приносит маржи</v>
      </c>
    </row>
    <row r="10" customFormat="false" ht="15" hidden="false" customHeight="false" outlineLevel="0" collapsed="false">
      <c r="A10" s="4" t="s">
        <v>36</v>
      </c>
      <c r="B10" s="10" t="n">
        <f aca="false">12*(B4-B5)-B6</f>
        <v>-90000</v>
      </c>
    </row>
    <row r="11" customFormat="false" ht="15" hidden="false" customHeight="false" outlineLevel="0" collapsed="false">
      <c r="A11" s="4" t="s">
        <v>37</v>
      </c>
      <c r="B11" s="10" t="n">
        <f aca="false">5*(B4-B5)-B6</f>
        <v>-90000</v>
      </c>
    </row>
    <row r="12" customFormat="false" ht="15" hidden="false" customHeight="false" outlineLevel="0" collapsed="false">
      <c r="A12" s="4" t="s">
        <v>38</v>
      </c>
      <c r="B12" s="24" t="str">
        <f aca="false">IF(ISERROR(B8)+ISERROR(B9)+ISERROR(B10)=0,"Ошибки деления нет: расчёт вернул текст вместо #ДЕЛ/0!","ОШИБКА: формула вернула ошибку")</f>
        <v>Ошибки деления нет: расчёт вернул текст вместо #ДЕЛ/0!</v>
      </c>
    </row>
    <row r="14" customFormat="false" ht="15" hidden="false" customHeight="false" outlineLevel="0" collapsed="false">
      <c r="A14" s="19" t="s">
        <v>39</v>
      </c>
      <c r="B14" s="19"/>
    </row>
    <row r="15" customFormat="false" ht="15" hidden="false" customHeight="false" outlineLevel="0" collapsed="false">
      <c r="A15" s="19" t="s">
        <v>40</v>
      </c>
      <c r="B15" s="19"/>
    </row>
    <row r="16" customFormat="false" ht="15" hidden="false" customHeight="false" outlineLevel="0" collapsed="false">
      <c r="A16" s="19" t="s">
        <v>41</v>
      </c>
      <c r="B16" s="19"/>
    </row>
    <row r="17" customFormat="false" ht="15" hidden="false" customHeight="false" outlineLevel="0" collapsed="false">
      <c r="A17" s="19" t="s">
        <v>42</v>
      </c>
      <c r="B17" s="19"/>
    </row>
  </sheetData>
  <mergeCells count="6">
    <mergeCell ref="A1:B1"/>
    <mergeCell ref="A2:B2"/>
    <mergeCell ref="A14:B14"/>
    <mergeCell ref="A15:B15"/>
    <mergeCell ref="A16:B16"/>
    <mergeCell ref="A17:B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2026-09-13T14:58:21Z</dcterms:created>
  <dc:creator>openpyxl</dc:creator>
  <dc:description/>
  <dc:language>en-US</dc:language>
  <cp:lastModifiedBy/>
  <dcterms:modified xsi:type="dcterms:W3CDTF">2026-09-13T14:58:21Z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